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THUAT\2. NONG NGHIEP HUU CO\CHINH SACH\Lay y kien XAY DUNG CS\Du thao 9.15\Ho so xin y kien de nghi xay dung VBQPPL\"/>
    </mc:Choice>
  </mc:AlternateContent>
  <bookViews>
    <workbookView xWindow="360" yWindow="75" windowWidth="19350" windowHeight="9660"/>
  </bookViews>
  <sheets>
    <sheet name="2021-2025" sheetId="3" r:id="rId1"/>
  </sheets>
  <definedNames>
    <definedName name="_xlnm.Print_Titles" localSheetId="0">'2021-2025'!$4:$4</definedName>
  </definedNames>
  <calcPr calcId="162913"/>
</workbook>
</file>

<file path=xl/calcChain.xml><?xml version="1.0" encoding="utf-8"?>
<calcChain xmlns="http://schemas.openxmlformats.org/spreadsheetml/2006/main">
  <c r="H15" i="3" l="1"/>
  <c r="G15" i="3"/>
  <c r="F14" i="3" l="1"/>
  <c r="E12" i="3"/>
  <c r="E8" i="3"/>
  <c r="I18" i="3"/>
  <c r="G12" i="3" l="1"/>
  <c r="G11" i="3" s="1"/>
  <c r="F13" i="3"/>
  <c r="H14" i="3"/>
  <c r="F12" i="3"/>
  <c r="F11" i="3" l="1"/>
  <c r="H13" i="3"/>
  <c r="H11" i="3" s="1"/>
  <c r="F9" i="3"/>
  <c r="H9" i="3" s="1"/>
  <c r="F8" i="3"/>
  <c r="G8" i="3" l="1"/>
  <c r="G7" i="3" s="1"/>
  <c r="G6" i="3" s="1"/>
  <c r="F15" i="3"/>
  <c r="E10" i="3"/>
  <c r="F10" i="3" l="1"/>
  <c r="H10" i="3" l="1"/>
  <c r="H7" i="3" s="1"/>
  <c r="H6" i="3" s="1"/>
  <c r="F7" i="3"/>
  <c r="F6" i="3" s="1"/>
</calcChain>
</file>

<file path=xl/sharedStrings.xml><?xml version="1.0" encoding="utf-8"?>
<sst xmlns="http://schemas.openxmlformats.org/spreadsheetml/2006/main" count="41" uniqueCount="36">
  <si>
    <t>Stt</t>
  </si>
  <si>
    <t>Nội dung</t>
  </si>
  <si>
    <t>Tổng</t>
  </si>
  <si>
    <t>Phân nguồn</t>
  </si>
  <si>
    <t>Ngân sách tỉnh</t>
  </si>
  <si>
    <t>Ngân sách huyện</t>
  </si>
  <si>
    <t>I</t>
  </si>
  <si>
    <t>II</t>
  </si>
  <si>
    <t>Ghi chú</t>
  </si>
  <si>
    <r>
      <t>Phụ lục 2: Dự toán ngân sách nhà nước thực hiện chính sách hỗ trợ phát triển nông nghiệp ứng dụng công nghệ cao, nông nghiệp hữu cơ</t>
    </r>
    <r>
      <rPr>
        <b/>
        <i/>
        <sz val="14"/>
        <color theme="1"/>
        <rFont val="Times New Roman"/>
        <family val="1"/>
      </rPr>
      <t xml:space="preserve">
</t>
    </r>
    <r>
      <rPr>
        <i/>
        <sz val="14"/>
        <color theme="1"/>
        <rFont val="Times New Roman"/>
        <family val="1"/>
      </rPr>
      <t>(Kèm theo Tờ trình số           /TTr-UBND ngày     tháng     năm 2023)</t>
    </r>
  </si>
  <si>
    <t>Ước kinh phí hỗ trợ</t>
  </si>
  <si>
    <t>Số lượng</t>
  </si>
  <si>
    <t>Người</t>
  </si>
  <si>
    <t>ĐVT: triệu đồng</t>
  </si>
  <si>
    <t>III</t>
  </si>
  <si>
    <t>TỔNG CỘNG (I+II+III)</t>
  </si>
  <si>
    <t>ĐVT: Triệu đồng</t>
  </si>
  <si>
    <t>Dự án</t>
  </si>
  <si>
    <t>ĐVT</t>
  </si>
  <si>
    <t>Hỗ trợ 50% kinh phí mua vật tư, dây chuyền, máy móc, trang thiết bị để đầu tư mới và cải tiến, nâng cấp hệ thống, máy móc thiết bị hiện có để đầu tư dự án sản xuất nông nghiệp ứng dụng công nghệ cao (không bao gồm phần xây dựng)</t>
  </si>
  <si>
    <t>Dự ước mỗi dự án đào tạo 02 lao động</t>
  </si>
  <si>
    <t>Hỗ trợ chủ đầu tư đào tạo nghề cho lao động hoặc thuê lao động kỹ thuật cao để tiếp nhận, vận hành máy móc, quy trình sản xuất công nghệ cao. Mức hỗ trợ 02 triệu đồng/tháng/lao động. Thời gian hỗ trợ tối đa 03 tháng</t>
  </si>
  <si>
    <t>Hỗ trợ một lần 100% kinh phí cấp Giấy chứng nhận sản phẩm phù hợp tiêu chuẩn Việt Nam (TCVN), tiêu chuẩn của nước ngoài về nông nghiệp hữu cơ do Tổ chức chứng nhận cấp (lần đầu hoặc cấp lại).</t>
  </si>
  <si>
    <t>Hỗ trợ 50% chi phí thực tế mua phân bón hữu cơ, thuốc bảo vệ thực vật sinh học, chế phẩm sinh học (ủ phân hữu cơ, ủ thức ăn, xử lý môi trường) trong thời gian chuyển đổi sang sản xuất hữu cơ theo quy định của Tiêu chuẩn hữu cơ Việt Nam.</t>
  </si>
  <si>
    <t>Hỗ trợ 100% lãi suất vay vốn sản xuất kinh doanh nông nghiệp ứng dụng công nghệ cao, nông nghiệp hữu cơ. Hạn mức vốn vay được hỗ trợ lãi suất tối đa không quá 30 tỷ đồng/dự án. Thời gian hỗ trợ lãi suất vay không quá 3 năm (36 tháng). Mức lãi suất được hỗ trợ bằng mức lãi suất cho vay lĩnh vực nông, lâm, ngư nghiệp và phát triển nông thôn của Quỹ Đầu tư phát triển tỉnh tại thời điểm phê duyệt dự án; phần chênh lệch lãi suất còn lại (nếu có) do đối tượng vay tự chi trả.</t>
  </si>
  <si>
    <t>Hỗ trợ lãi suất vay</t>
  </si>
  <si>
    <t>Hỗ trợ tư vấn xây dựng dự án NNHC, NNCNC</t>
  </si>
  <si>
    <t>Bình quân chi phí chứng nhận khoảng 150 triệu đồng cho diện tích từ 1-5 ha liền vùng, liền thửa. Mỗi dự án có quy mô bình quân khoảng 20 ha.</t>
  </si>
  <si>
    <t>Bình quân mỗi 1 ha xử lý với 60 kg chế phẩm sinh học, 500 kg phân hữu cơ vi sinh, 500 kg vôi bột,… với kinh phí ước khoảng 25 triệu đồng. Dự án hữu cơ lĩnh vực trồng trọt khoảng 20 ha tổng kinh phí đầu tư phân, thuốc sinh học là 500 triệu đồng</t>
  </si>
  <si>
    <t>Hạn mức vay được hõ trợ là 30 tỷ; lãi suất của Quỹ Đầu tư PT của tỉnh áp dụng vay đầu tư lĩnh vực nông nghiệp hiện nay là 7%/năm</t>
  </si>
  <si>
    <t>Hỗ trợ dự án nông nghiệp ứng dụng công nghệ cao</t>
  </si>
  <si>
    <t>Hỗ trợ dự án nông nghiệp hữu cơ</t>
  </si>
  <si>
    <r>
      <t xml:space="preserve">Dự ước hỗ trợ 5 dự án/năm. </t>
    </r>
    <r>
      <rPr>
        <i/>
        <sz val="14"/>
        <color theme="1"/>
        <rFont val="Times New Roman"/>
        <family val="1"/>
      </rPr>
      <t>Trong 2 nội dung 1 và 2, chủ thể chỉ được chọn hỗ trợ 1 nội dung</t>
    </r>
  </si>
  <si>
    <t>Dự ước 5 dự án/năm</t>
  </si>
  <si>
    <t>ước khoảng 2 dự án có vay vốn với mức vay bình quân 1,5 tỷ đồng/dự án</t>
  </si>
  <si>
    <t>ước 5 dự án UBND tỉnh phê duyệt; 5 dự án UBND cấp huyện phê duyệt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</si>
</sst>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Times New Roman"/>
      <family val="1"/>
    </font>
    <font>
      <b/>
      <i/>
      <sz val="14"/>
      <color theme="1"/>
      <name val="Times New Roman"/>
      <family val="1"/>
    </font>
    <font>
      <i/>
      <sz val="14"/>
      <color theme="1"/>
      <name val="Times New Roman"/>
      <family val="1"/>
    </font>
    <font>
      <sz val="14"/>
      <color theme="1"/>
      <name val="Times New Roman"/>
      <family val="1"/>
    </font>
    <font>
      <b/>
      <sz val="14"/>
      <name val="Times New Roman"/>
      <family val="1"/>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3" fillId="0" borderId="0" xfId="0" applyFont="1" applyAlignment="1">
      <alignment horizontal="center" vertical="center"/>
    </xf>
    <xf numFmtId="0" fontId="3" fillId="0" borderId="0" xfId="0" applyFont="1" applyAlignment="1">
      <alignment horizontal="center"/>
    </xf>
    <xf numFmtId="0" fontId="2" fillId="0" borderId="0" xfId="0" applyFont="1" applyAlignment="1">
      <alignment vertical="center"/>
    </xf>
    <xf numFmtId="164" fontId="3" fillId="0" borderId="4" xfId="1" applyNumberFormat="1" applyFont="1" applyBorder="1" applyAlignment="1">
      <alignment horizontal="center" vertical="center"/>
    </xf>
    <xf numFmtId="164" fontId="6" fillId="0" borderId="5" xfId="1" applyNumberFormat="1" applyFont="1" applyBorder="1" applyAlignment="1">
      <alignment vertical="center"/>
    </xf>
    <xf numFmtId="0" fontId="0" fillId="0" borderId="0" xfId="0" applyAlignment="1">
      <alignment vertical="center"/>
    </xf>
    <xf numFmtId="0" fontId="6" fillId="0" borderId="5" xfId="0" applyFont="1" applyBorder="1" applyAlignment="1">
      <alignment horizontal="center" vertical="center"/>
    </xf>
    <xf numFmtId="0" fontId="6" fillId="0" borderId="5" xfId="0" applyFont="1" applyBorder="1" applyAlignment="1">
      <alignment horizontal="left" vertical="center" wrapText="1"/>
    </xf>
    <xf numFmtId="0" fontId="6" fillId="0" borderId="0" xfId="0" applyFont="1" applyAlignment="1">
      <alignment horizontal="center" vertical="center"/>
    </xf>
    <xf numFmtId="0" fontId="6" fillId="0" borderId="0" xfId="0" applyFont="1"/>
    <xf numFmtId="164" fontId="6" fillId="0" borderId="0" xfId="1" applyNumberFormat="1" applyFont="1"/>
    <xf numFmtId="0" fontId="3" fillId="0" borderId="4" xfId="0" applyFont="1" applyBorder="1" applyAlignment="1">
      <alignment horizontal="center" vertical="center"/>
    </xf>
    <xf numFmtId="164" fontId="2" fillId="0" borderId="0" xfId="0" applyNumberFormat="1" applyFont="1" applyAlignment="1">
      <alignment vertical="center"/>
    </xf>
    <xf numFmtId="0" fontId="6" fillId="0" borderId="5" xfId="0" applyFont="1" applyBorder="1" applyAlignment="1">
      <alignment vertical="center"/>
    </xf>
    <xf numFmtId="164" fontId="3" fillId="0" borderId="0" xfId="1" applyNumberFormat="1" applyFont="1" applyAlignment="1">
      <alignment horizontal="center" vertical="center"/>
    </xf>
    <xf numFmtId="164" fontId="6" fillId="0" borderId="5" xfId="1" applyNumberFormat="1" applyFont="1" applyBorder="1" applyAlignment="1">
      <alignment horizontal="center" vertical="center" wrapText="1"/>
    </xf>
    <xf numFmtId="164" fontId="6" fillId="0" borderId="0" xfId="1" applyNumberFormat="1" applyFont="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center" vertical="center"/>
    </xf>
    <xf numFmtId="0" fontId="3" fillId="0" borderId="5" xfId="0" applyFont="1" applyBorder="1" applyAlignment="1">
      <alignment horizontal="left" wrapText="1"/>
    </xf>
    <xf numFmtId="164" fontId="3" fillId="0" borderId="5" xfId="1" applyNumberFormat="1" applyFont="1" applyBorder="1" applyAlignment="1">
      <alignment horizontal="center" vertical="center" wrapText="1"/>
    </xf>
    <xf numFmtId="164" fontId="3" fillId="0" borderId="5" xfId="1" applyNumberFormat="1" applyFont="1" applyBorder="1" applyAlignment="1">
      <alignment vertical="center"/>
    </xf>
    <xf numFmtId="0" fontId="6" fillId="0" borderId="5" xfId="0" quotePrefix="1" applyFont="1" applyBorder="1" applyAlignment="1">
      <alignment horizontal="left" vertical="center" wrapText="1"/>
    </xf>
    <xf numFmtId="0" fontId="3" fillId="0" borderId="0" xfId="0" applyFont="1"/>
    <xf numFmtId="0" fontId="6" fillId="0" borderId="1" xfId="0" applyFont="1" applyBorder="1" applyAlignment="1">
      <alignment horizontal="center" vertical="center" wrapText="1"/>
    </xf>
    <xf numFmtId="164" fontId="3" fillId="0" borderId="5" xfId="1" applyNumberFormat="1" applyFont="1" applyBorder="1" applyAlignment="1">
      <alignment horizontal="center" vertical="center"/>
    </xf>
    <xf numFmtId="0" fontId="3" fillId="0" borderId="5" xfId="0" applyFont="1" applyBorder="1" applyAlignment="1">
      <alignment vertical="center" wrapText="1"/>
    </xf>
    <xf numFmtId="0" fontId="6" fillId="0" borderId="5" xfId="0" applyFont="1" applyBorder="1" applyAlignment="1">
      <alignment vertical="center" wrapText="1"/>
    </xf>
    <xf numFmtId="164" fontId="5" fillId="0" borderId="0" xfId="1" applyNumberFormat="1" applyFont="1" applyAlignment="1">
      <alignment horizontal="left"/>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6" fillId="0" borderId="5" xfId="0" quotePrefix="1" applyFont="1" applyBorder="1" applyAlignment="1">
      <alignment horizontal="center" vertical="center" wrapText="1"/>
    </xf>
    <xf numFmtId="0" fontId="3" fillId="0" borderId="5" xfId="0" applyFont="1" applyBorder="1" applyAlignment="1">
      <alignment horizontal="center" wrapText="1"/>
    </xf>
    <xf numFmtId="0" fontId="6" fillId="0" borderId="5" xfId="0" applyFont="1" applyBorder="1" applyAlignment="1">
      <alignment horizontal="center" vertical="center" wrapText="1"/>
    </xf>
    <xf numFmtId="0" fontId="6" fillId="0" borderId="0" xfId="0" applyFont="1" applyAlignment="1">
      <alignment horizontal="center"/>
    </xf>
    <xf numFmtId="164" fontId="6" fillId="0" borderId="5" xfId="1" applyNumberFormat="1" applyFont="1" applyBorder="1" applyAlignment="1">
      <alignment vertical="center" wrapText="1"/>
    </xf>
    <xf numFmtId="164" fontId="6" fillId="0" borderId="0" xfId="1" applyNumberFormat="1" applyFont="1" applyAlignment="1">
      <alignment vertical="center"/>
    </xf>
    <xf numFmtId="164" fontId="3" fillId="0" borderId="5" xfId="1" applyNumberFormat="1" applyFont="1" applyBorder="1" applyAlignment="1">
      <alignment wrapText="1"/>
    </xf>
    <xf numFmtId="164" fontId="7" fillId="0" borderId="5" xfId="1" applyNumberFormat="1" applyFont="1" applyBorder="1" applyAlignment="1">
      <alignment vertical="center"/>
    </xf>
    <xf numFmtId="0" fontId="0" fillId="0" borderId="0" xfId="0" applyFont="1" applyAlignment="1">
      <alignment vertical="center"/>
    </xf>
    <xf numFmtId="0" fontId="3" fillId="0" borderId="5" xfId="0" applyFont="1" applyBorder="1" applyAlignment="1">
      <alignment horizontal="center" vertical="center"/>
    </xf>
    <xf numFmtId="0" fontId="3" fillId="0" borderId="0" xfId="0" applyFont="1" applyAlignment="1">
      <alignment horizontal="center"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164" fontId="5" fillId="0" borderId="6" xfId="1" applyNumberFormat="1" applyFont="1" applyBorder="1" applyAlignment="1">
      <alignment horizontal="center" vertical="center"/>
    </xf>
    <xf numFmtId="164" fontId="3" fillId="0" borderId="1" xfId="1" applyNumberFormat="1" applyFont="1" applyBorder="1" applyAlignment="1">
      <alignment horizontal="center" vertical="center" wrapText="1"/>
    </xf>
    <xf numFmtId="164" fontId="3" fillId="0" borderId="4" xfId="1" applyNumberFormat="1" applyFont="1" applyBorder="1" applyAlignment="1">
      <alignment horizontal="center" vertical="center" wrapText="1"/>
    </xf>
    <xf numFmtId="164" fontId="3" fillId="0" borderId="2" xfId="1" applyNumberFormat="1" applyFont="1" applyBorder="1" applyAlignment="1">
      <alignment horizontal="center" vertical="center" wrapText="1"/>
    </xf>
    <xf numFmtId="164" fontId="3" fillId="0" borderId="3" xfId="1" applyNumberFormat="1"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8"/>
  <sheetViews>
    <sheetView tabSelected="1" topLeftCell="A11" zoomScale="85" zoomScaleNormal="85" workbookViewId="0">
      <selection activeCell="F20" sqref="F20"/>
    </sheetView>
  </sheetViews>
  <sheetFormatPr defaultColWidth="9" defaultRowHeight="18.75" x14ac:dyDescent="0.3"/>
  <cols>
    <col min="1" max="1" width="8.42578125" style="10" customWidth="1"/>
    <col min="2" max="2" width="55" style="11" customWidth="1"/>
    <col min="3" max="3" width="11.5703125" style="38" customWidth="1"/>
    <col min="4" max="4" width="13.5703125" style="18" customWidth="1"/>
    <col min="5" max="5" width="15.140625" style="12" customWidth="1"/>
    <col min="6" max="6" width="15.5703125" style="12" bestFit="1" customWidth="1"/>
    <col min="7" max="7" width="14.42578125" style="40" customWidth="1"/>
    <col min="8" max="8" width="15.28515625" style="40" customWidth="1"/>
    <col min="9" max="9" width="60.42578125" style="11" customWidth="1"/>
    <col min="11" max="11" width="9.5703125" customWidth="1"/>
  </cols>
  <sheetData>
    <row r="2" spans="1:10" s="1" customFormat="1" ht="55.5" customHeight="1" x14ac:dyDescent="0.3">
      <c r="A2" s="45" t="s">
        <v>9</v>
      </c>
      <c r="B2" s="45"/>
      <c r="C2" s="45"/>
      <c r="D2" s="45"/>
      <c r="E2" s="45"/>
      <c r="F2" s="45"/>
      <c r="G2" s="45"/>
      <c r="H2" s="45"/>
      <c r="I2" s="45"/>
    </row>
    <row r="3" spans="1:10" s="1" customFormat="1" x14ac:dyDescent="0.3">
      <c r="A3" s="2"/>
      <c r="B3" s="3"/>
      <c r="C3" s="3"/>
      <c r="D3" s="16"/>
      <c r="E3" s="31" t="s">
        <v>16</v>
      </c>
      <c r="F3" s="31"/>
      <c r="G3" s="48" t="s">
        <v>13</v>
      </c>
      <c r="H3" s="48"/>
      <c r="I3" s="26"/>
    </row>
    <row r="4" spans="1:10" s="4" customFormat="1" ht="23.25" customHeight="1" x14ac:dyDescent="0.25">
      <c r="A4" s="46" t="s">
        <v>0</v>
      </c>
      <c r="B4" s="46" t="s">
        <v>1</v>
      </c>
      <c r="C4" s="46" t="s">
        <v>18</v>
      </c>
      <c r="D4" s="49" t="s">
        <v>11</v>
      </c>
      <c r="E4" s="49" t="s">
        <v>10</v>
      </c>
      <c r="F4" s="49" t="s">
        <v>2</v>
      </c>
      <c r="G4" s="51" t="s">
        <v>3</v>
      </c>
      <c r="H4" s="52"/>
      <c r="I4" s="44" t="s">
        <v>8</v>
      </c>
    </row>
    <row r="5" spans="1:10" s="4" customFormat="1" ht="37.5" customHeight="1" x14ac:dyDescent="0.25">
      <c r="A5" s="47"/>
      <c r="B5" s="47"/>
      <c r="C5" s="47"/>
      <c r="D5" s="50"/>
      <c r="E5" s="50"/>
      <c r="F5" s="50"/>
      <c r="G5" s="23" t="s">
        <v>4</v>
      </c>
      <c r="H5" s="23" t="s">
        <v>5</v>
      </c>
      <c r="I5" s="44"/>
    </row>
    <row r="6" spans="1:10" s="4" customFormat="1" x14ac:dyDescent="0.25">
      <c r="A6" s="13"/>
      <c r="B6" s="13" t="s">
        <v>15</v>
      </c>
      <c r="C6" s="33"/>
      <c r="D6" s="5"/>
      <c r="E6" s="5"/>
      <c r="F6" s="5">
        <f>F7+F11+F15</f>
        <v>33070</v>
      </c>
      <c r="G6" s="5">
        <f t="shared" ref="G6:H6" si="0">G7+G11+G15</f>
        <v>7010</v>
      </c>
      <c r="H6" s="5">
        <f t="shared" si="0"/>
        <v>26060</v>
      </c>
      <c r="I6" s="15"/>
      <c r="J6" s="14"/>
    </row>
    <row r="7" spans="1:10" s="4" customFormat="1" ht="45" customHeight="1" x14ac:dyDescent="0.25">
      <c r="A7" s="19" t="s">
        <v>6</v>
      </c>
      <c r="B7" s="20" t="s">
        <v>30</v>
      </c>
      <c r="C7" s="34"/>
      <c r="D7" s="5"/>
      <c r="E7" s="5"/>
      <c r="F7" s="5">
        <f>SUM(F8:F10)</f>
        <v>26360</v>
      </c>
      <c r="G7" s="5">
        <f t="shared" ref="G7:H7" si="1">SUM(G8:G10)</f>
        <v>6300</v>
      </c>
      <c r="H7" s="5">
        <f t="shared" si="1"/>
        <v>20060</v>
      </c>
      <c r="I7" s="29" t="s">
        <v>32</v>
      </c>
      <c r="J7" s="14"/>
    </row>
    <row r="8" spans="1:10" s="7" customFormat="1" ht="206.25" x14ac:dyDescent="0.25">
      <c r="A8" s="8">
        <v>1</v>
      </c>
      <c r="B8" s="9" t="s">
        <v>24</v>
      </c>
      <c r="C8" s="27" t="s">
        <v>17</v>
      </c>
      <c r="D8" s="17">
        <v>3</v>
      </c>
      <c r="E8" s="17">
        <f>30000*7%</f>
        <v>2100</v>
      </c>
      <c r="F8" s="6">
        <f>E8*D8</f>
        <v>6300</v>
      </c>
      <c r="G8" s="17">
        <f>F8</f>
        <v>6300</v>
      </c>
      <c r="H8" s="17"/>
      <c r="I8" s="30" t="s">
        <v>29</v>
      </c>
    </row>
    <row r="9" spans="1:10" s="7" customFormat="1" ht="96.75" customHeight="1" x14ac:dyDescent="0.25">
      <c r="A9" s="8">
        <v>2</v>
      </c>
      <c r="B9" s="25" t="s">
        <v>19</v>
      </c>
      <c r="C9" s="35" t="s">
        <v>17</v>
      </c>
      <c r="D9" s="17">
        <v>2</v>
      </c>
      <c r="E9" s="6">
        <v>10000</v>
      </c>
      <c r="F9" s="6">
        <f>E9*D9</f>
        <v>20000</v>
      </c>
      <c r="G9" s="6"/>
      <c r="H9" s="6">
        <f>F9</f>
        <v>20000</v>
      </c>
      <c r="I9" s="15"/>
    </row>
    <row r="10" spans="1:10" s="7" customFormat="1" ht="93.75" x14ac:dyDescent="0.25">
      <c r="A10" s="8">
        <v>3</v>
      </c>
      <c r="B10" s="9" t="s">
        <v>21</v>
      </c>
      <c r="C10" s="37" t="s">
        <v>12</v>
      </c>
      <c r="D10" s="17">
        <v>10</v>
      </c>
      <c r="E10" s="39">
        <f>2*3</f>
        <v>6</v>
      </c>
      <c r="F10" s="6">
        <f t="shared" ref="F10" si="2">E10*D10</f>
        <v>60</v>
      </c>
      <c r="G10" s="6"/>
      <c r="H10" s="6">
        <f>F10</f>
        <v>60</v>
      </c>
      <c r="I10" s="15" t="s">
        <v>20</v>
      </c>
    </row>
    <row r="11" spans="1:10" s="1" customFormat="1" x14ac:dyDescent="0.3">
      <c r="A11" s="21" t="s">
        <v>7</v>
      </c>
      <c r="B11" s="22" t="s">
        <v>31</v>
      </c>
      <c r="C11" s="36"/>
      <c r="D11" s="23"/>
      <c r="E11" s="41"/>
      <c r="F11" s="24">
        <f>SUM(F12:F14)</f>
        <v>5710</v>
      </c>
      <c r="G11" s="24">
        <f t="shared" ref="G11:H11" si="3">SUM(G12:G14)</f>
        <v>210.00000000000003</v>
      </c>
      <c r="H11" s="24">
        <f t="shared" si="3"/>
        <v>5500</v>
      </c>
      <c r="I11" s="29" t="s">
        <v>33</v>
      </c>
    </row>
    <row r="12" spans="1:10" s="43" customFormat="1" ht="37.5" x14ac:dyDescent="0.25">
      <c r="A12" s="8">
        <v>1</v>
      </c>
      <c r="B12" s="9" t="s">
        <v>25</v>
      </c>
      <c r="C12" s="37" t="s">
        <v>17</v>
      </c>
      <c r="D12" s="17">
        <v>2</v>
      </c>
      <c r="E12" s="39">
        <f>1500*7%</f>
        <v>105.00000000000001</v>
      </c>
      <c r="F12" s="6">
        <f>E12*D12</f>
        <v>210.00000000000003</v>
      </c>
      <c r="G12" s="6">
        <f>F12</f>
        <v>210.00000000000003</v>
      </c>
      <c r="H12" s="6"/>
      <c r="I12" s="30" t="s">
        <v>34</v>
      </c>
    </row>
    <row r="13" spans="1:10" s="43" customFormat="1" ht="99" customHeight="1" x14ac:dyDescent="0.25">
      <c r="A13" s="8">
        <v>2</v>
      </c>
      <c r="B13" s="9" t="s">
        <v>22</v>
      </c>
      <c r="C13" s="37" t="s">
        <v>17</v>
      </c>
      <c r="D13" s="17">
        <v>5</v>
      </c>
      <c r="E13" s="39">
        <v>600</v>
      </c>
      <c r="F13" s="6">
        <f t="shared" ref="F13" si="4">E13*D13</f>
        <v>3000</v>
      </c>
      <c r="G13" s="6"/>
      <c r="H13" s="6">
        <f>F13</f>
        <v>3000</v>
      </c>
      <c r="I13" s="30" t="s">
        <v>27</v>
      </c>
    </row>
    <row r="14" spans="1:10" s="43" customFormat="1" ht="93" customHeight="1" x14ac:dyDescent="0.25">
      <c r="A14" s="8">
        <v>3</v>
      </c>
      <c r="B14" s="9" t="s">
        <v>23</v>
      </c>
      <c r="C14" s="37" t="s">
        <v>17</v>
      </c>
      <c r="D14" s="17">
        <v>5</v>
      </c>
      <c r="E14" s="39">
        <v>500</v>
      </c>
      <c r="F14" s="6">
        <f>E14*D14</f>
        <v>2500</v>
      </c>
      <c r="G14" s="6"/>
      <c r="H14" s="6">
        <f>F14</f>
        <v>2500</v>
      </c>
      <c r="I14" s="30" t="s">
        <v>28</v>
      </c>
    </row>
    <row r="15" spans="1:10" s="4" customFormat="1" ht="37.5" x14ac:dyDescent="0.25">
      <c r="A15" s="21" t="s">
        <v>14</v>
      </c>
      <c r="B15" s="29" t="s">
        <v>26</v>
      </c>
      <c r="C15" s="32" t="s">
        <v>17</v>
      </c>
      <c r="D15" s="28">
        <v>10</v>
      </c>
      <c r="E15" s="42">
        <v>100</v>
      </c>
      <c r="F15" s="24">
        <f>E15*D15</f>
        <v>1000</v>
      </c>
      <c r="G15" s="24">
        <f>5*100</f>
        <v>500</v>
      </c>
      <c r="H15" s="24">
        <f>5*100</f>
        <v>500</v>
      </c>
      <c r="I15" s="30" t="s">
        <v>35</v>
      </c>
    </row>
    <row r="18" spans="9:9" x14ac:dyDescent="0.3">
      <c r="I18" s="11">
        <f>25*20</f>
        <v>500</v>
      </c>
    </row>
  </sheetData>
  <mergeCells count="10">
    <mergeCell ref="I4:I5"/>
    <mergeCell ref="A2:I2"/>
    <mergeCell ref="C4:C5"/>
    <mergeCell ref="G3:H3"/>
    <mergeCell ref="A4:A5"/>
    <mergeCell ref="B4:B5"/>
    <mergeCell ref="D4:D5"/>
    <mergeCell ref="E4:E5"/>
    <mergeCell ref="F4:F5"/>
    <mergeCell ref="G4:H4"/>
  </mergeCells>
  <pageMargins left="0.69930555555555596" right="0.69930555555555596" top="0.75" bottom="0.75" header="0.3" footer="0.3"/>
  <pageSetup paperSize="9" scale="72" orientation="portrait" r:id="rId1"/>
  <colBreaks count="1" manualBreakCount="1">
    <brk id="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BC597B-4450-4053-AF47-5EE37F957F9E}"/>
</file>

<file path=customXml/itemProps2.xml><?xml version="1.0" encoding="utf-8"?>
<ds:datastoreItem xmlns:ds="http://schemas.openxmlformats.org/officeDocument/2006/customXml" ds:itemID="{04B3257B-FE60-4ED6-9A80-7E9DCE8E8F1F}"/>
</file>

<file path=customXml/itemProps3.xml><?xml version="1.0" encoding="utf-8"?>
<ds:datastoreItem xmlns:ds="http://schemas.openxmlformats.org/officeDocument/2006/customXml" ds:itemID="{5861183A-C83A-4301-8EFD-2D7C89E243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2021-2025</vt:lpstr>
      <vt:lpstr>'2021-2025'!Print_Titles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PC</cp:lastModifiedBy>
  <cp:lastPrinted>2018-11-07T06:56:02Z</cp:lastPrinted>
  <dcterms:created xsi:type="dcterms:W3CDTF">2018-11-04T08:02:33Z</dcterms:created>
  <dcterms:modified xsi:type="dcterms:W3CDTF">2022-09-15T01:39:26Z</dcterms:modified>
</cp:coreProperties>
</file>